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Calculation" sheetId="1" r:id="rId1"/>
    <sheet name="Blank" sheetId="2" r:id="rId2"/>
  </sheets>
  <definedNames>
    <definedName name="_xlnm.Print_Area" localSheetId="1">'Blank'!$A$1:$V$47</definedName>
    <definedName name="_xlnm.Print_Area" localSheetId="0">'Calculation'!$A$1:$V$47</definedName>
  </definedNames>
  <calcPr fullCalcOnLoad="1"/>
</workbook>
</file>

<file path=xl/sharedStrings.xml><?xml version="1.0" encoding="utf-8"?>
<sst xmlns="http://schemas.openxmlformats.org/spreadsheetml/2006/main" count="206" uniqueCount="45">
  <si>
    <t>tonne</t>
  </si>
  <si>
    <t>m</t>
  </si>
  <si>
    <t>meters</t>
  </si>
  <si>
    <t>degrees</t>
  </si>
  <si>
    <t>Axle Weights whilst lifting load</t>
  </si>
  <si>
    <t>=</t>
  </si>
  <si>
    <t>*</t>
  </si>
  <si>
    <t>-</t>
  </si>
  <si>
    <t>+</t>
  </si>
  <si>
    <t>/</t>
  </si>
  <si>
    <t>( Rat * WB10 - SWL10 * R * 1.5 ) / WB10 + LL * R / WB10 + LL + Fat</t>
  </si>
  <si>
    <t>(</t>
  </si>
  <si>
    <t>Front Axle Load (FAL10)</t>
  </si>
  <si>
    <t>10 slew Wheel Base (WB10)</t>
  </si>
  <si>
    <t>40 slew Wheel Base (WB40)</t>
  </si>
  <si>
    <t>Fat + Rat + LL - FAL10</t>
  </si>
  <si>
    <t>Rear Axle Load (RAL10)</t>
  </si>
  <si>
    <t>Front Axle Load (FAL40)</t>
  </si>
  <si>
    <t>Rear Axle Load (RAL40)</t>
  </si>
  <si>
    <t>( Rat * WB40 - SWL40 * R * 1.5 ) / WB40 + LL * R / WB40 + LL + Fat</t>
  </si>
  <si>
    <t>(for less than 10 degree articulation angle)</t>
  </si>
  <si>
    <t>(for greater than 10 degree articulation angle)</t>
  </si>
  <si>
    <t>Note :</t>
  </si>
  <si>
    <t>Axle loads are only approximate as they assume that SWL / 66.7% is at the point of tipping.</t>
  </si>
  <si>
    <t>This will be conservative (ie. calculated will be greater than actual).</t>
  </si>
  <si>
    <t>It will be most accurate for the stability governed areas of the load chart.</t>
  </si>
  <si>
    <t>Lifted Load (LL)</t>
  </si>
  <si>
    <t>Boom Length (BL)</t>
  </si>
  <si>
    <t>Boom Angle (BA)</t>
  </si>
  <si>
    <t>Radius (R)</t>
  </si>
  <si>
    <t xml:space="preserve">Chart SWL for less than 10 slew (SWL10) </t>
  </si>
  <si>
    <t xml:space="preserve">Chart SWL for greater that 10 slew (SWL40) </t>
  </si>
  <si>
    <t>Front Axle Tare (Fat)</t>
  </si>
  <si>
    <t>Rear Axle Tare (Rat)</t>
  </si>
  <si>
    <t xml:space="preserve">Wheel Base (WB) </t>
  </si>
  <si>
    <t>WB / 2 + WB / 2 * cos(40)</t>
  </si>
  <si>
    <t>WB / 2 + WB / 2 * cos(10)</t>
  </si>
  <si>
    <t>* 1.5 ) /</t>
  </si>
  <si>
    <t>/ 2 +</t>
  </si>
  <si>
    <t>/ 2 * cos(10)</t>
  </si>
  <si>
    <t>/ 2 * cos(40)</t>
  </si>
  <si>
    <t>Franna MAC 25 Calculated Axle Loads</t>
  </si>
  <si>
    <t>(Note position of Counterweight)</t>
  </si>
  <si>
    <t xml:space="preserve">Tipping Based SWL for less than 10 slew (SWL10) </t>
  </si>
  <si>
    <t xml:space="preserve">Tipping Based SWL for greater that 10 slew (SWL40)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</si>
</sst>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 horizontal="left"/>
    </xf>
    <xf numFmtId="0" fontId="1" fillId="0" borderId="0" xfId="0" applyFont="1" applyBorder="1" applyAlignment="1">
      <alignment/>
    </xf>
    <xf numFmtId="167" fontId="0" fillId="0" borderId="11" xfId="0" applyNumberFormat="1" applyBorder="1" applyAlignment="1">
      <alignment/>
    </xf>
    <xf numFmtId="16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PageLayoutView="0" workbookViewId="0" topLeftCell="A1">
      <selection activeCell="Z22" sqref="Z21:Z22"/>
    </sheetView>
  </sheetViews>
  <sheetFormatPr defaultColWidth="9.140625" defaultRowHeight="12.75"/>
  <cols>
    <col min="1" max="1" width="22.140625" style="0" customWidth="1"/>
    <col min="2" max="2" width="4.00390625" style="0" customWidth="1"/>
    <col min="3" max="3" width="6.28125" style="0" customWidth="1"/>
    <col min="4" max="4" width="6.140625" style="0" customWidth="1"/>
    <col min="5" max="5" width="5.421875" style="0" customWidth="1"/>
    <col min="6" max="6" width="5.8515625" style="0" customWidth="1"/>
    <col min="7" max="7" width="4.8515625" style="0" customWidth="1"/>
    <col min="8" max="8" width="4.57421875" style="0" customWidth="1"/>
    <col min="9" max="9" width="5.8515625" style="0" customWidth="1"/>
    <col min="10" max="10" width="5.57421875" style="0" customWidth="1"/>
    <col min="11" max="11" width="6.140625" style="0" customWidth="1"/>
    <col min="12" max="12" width="6.00390625" style="0" customWidth="1"/>
    <col min="13" max="13" width="2.140625" style="0" customWidth="1"/>
    <col min="14" max="14" width="4.7109375" style="0" customWidth="1"/>
    <col min="15" max="15" width="2.00390625" style="0" customWidth="1"/>
    <col min="16" max="16" width="4.7109375" style="0" customWidth="1"/>
    <col min="17" max="17" width="2.00390625" style="0" customWidth="1"/>
    <col min="18" max="18" width="6.421875" style="0" customWidth="1"/>
    <col min="19" max="19" width="2.00390625" style="0" customWidth="1"/>
    <col min="20" max="20" width="4.28125" style="0" customWidth="1"/>
    <col min="21" max="21" width="2.28125" style="0" customWidth="1"/>
    <col min="22" max="22" width="5.140625" style="0" customWidth="1"/>
  </cols>
  <sheetData>
    <row r="1" spans="4:5" ht="12.75">
      <c r="D1" s="2"/>
      <c r="E1" s="2" t="s">
        <v>41</v>
      </c>
    </row>
    <row r="3" spans="1:11" ht="12.75">
      <c r="A3" t="s">
        <v>32</v>
      </c>
      <c r="B3" t="s">
        <v>42</v>
      </c>
      <c r="H3" s="3" t="s">
        <v>5</v>
      </c>
      <c r="I3" s="19">
        <v>10.5</v>
      </c>
      <c r="J3" s="9" t="s">
        <v>0</v>
      </c>
      <c r="K3" s="9"/>
    </row>
    <row r="4" spans="1:11" ht="12.75">
      <c r="A4" t="s">
        <v>33</v>
      </c>
      <c r="B4" t="s">
        <v>42</v>
      </c>
      <c r="H4" s="3" t="s">
        <v>5</v>
      </c>
      <c r="I4" s="19">
        <v>13.5</v>
      </c>
      <c r="J4" s="9" t="s">
        <v>0</v>
      </c>
      <c r="K4" s="9"/>
    </row>
    <row r="5" spans="1:11" ht="12.75">
      <c r="A5" t="s">
        <v>34</v>
      </c>
      <c r="H5" s="3" t="s">
        <v>5</v>
      </c>
      <c r="I5" s="10">
        <v>4.75</v>
      </c>
      <c r="J5" s="9" t="s">
        <v>1</v>
      </c>
      <c r="K5" s="9"/>
    </row>
    <row r="6" spans="1:11" ht="12.75">
      <c r="A6" t="s">
        <v>13</v>
      </c>
      <c r="H6" s="3" t="s">
        <v>5</v>
      </c>
      <c r="I6" s="9" t="s">
        <v>36</v>
      </c>
      <c r="J6" s="9"/>
      <c r="K6" s="9"/>
    </row>
    <row r="7" spans="8:12" ht="12.75">
      <c r="H7" s="3" t="s">
        <v>5</v>
      </c>
      <c r="I7" s="10">
        <f>I5</f>
        <v>4.75</v>
      </c>
      <c r="J7" s="9" t="s">
        <v>38</v>
      </c>
      <c r="K7" s="10">
        <f>I5</f>
        <v>4.75</v>
      </c>
      <c r="L7" t="s">
        <v>39</v>
      </c>
    </row>
    <row r="8" spans="8:11" ht="12.75">
      <c r="H8" s="3" t="s">
        <v>5</v>
      </c>
      <c r="I8" s="10">
        <f>(I5/2+I5/2*COS(10*PI()/180))</f>
        <v>4.713918413403994</v>
      </c>
      <c r="J8" s="9" t="s">
        <v>1</v>
      </c>
      <c r="K8" s="9"/>
    </row>
    <row r="9" spans="1:11" ht="12.75">
      <c r="A9" t="s">
        <v>14</v>
      </c>
      <c r="H9" s="3" t="s">
        <v>5</v>
      </c>
      <c r="I9" s="9" t="s">
        <v>35</v>
      </c>
      <c r="J9" s="9"/>
      <c r="K9" s="9"/>
    </row>
    <row r="10" spans="8:12" ht="12.75">
      <c r="H10" s="3" t="s">
        <v>5</v>
      </c>
      <c r="I10" s="10">
        <f>I5</f>
        <v>4.75</v>
      </c>
      <c r="J10" s="9" t="s">
        <v>38</v>
      </c>
      <c r="K10" s="10">
        <f>I5</f>
        <v>4.75</v>
      </c>
      <c r="L10" t="s">
        <v>40</v>
      </c>
    </row>
    <row r="11" spans="8:11" ht="12.75">
      <c r="H11" s="3" t="s">
        <v>5</v>
      </c>
      <c r="I11" s="10">
        <f>(I5/2+I5/2*COS(40*PI()/180))</f>
        <v>4.194355552407573</v>
      </c>
      <c r="J11" s="9" t="s">
        <v>1</v>
      </c>
      <c r="K11" s="9"/>
    </row>
    <row r="12" spans="3:11" ht="12.75">
      <c r="C12" s="3"/>
      <c r="E12" s="6"/>
      <c r="I12" s="9"/>
      <c r="J12" s="9"/>
      <c r="K12" s="9"/>
    </row>
    <row r="13" spans="1:11" ht="12.75">
      <c r="A13" s="2" t="s">
        <v>26</v>
      </c>
      <c r="H13" s="3" t="s">
        <v>5</v>
      </c>
      <c r="I13" s="20">
        <v>2.3</v>
      </c>
      <c r="J13" s="9" t="s">
        <v>0</v>
      </c>
      <c r="K13" s="9"/>
    </row>
    <row r="14" spans="8:11" ht="12.75">
      <c r="H14" s="3"/>
      <c r="I14" s="9"/>
      <c r="J14" s="9"/>
      <c r="K14" s="9"/>
    </row>
    <row r="15" spans="1:11" ht="12.75">
      <c r="A15" t="s">
        <v>27</v>
      </c>
      <c r="H15" s="3" t="s">
        <v>5</v>
      </c>
      <c r="I15" s="19">
        <v>15</v>
      </c>
      <c r="J15" s="9" t="s">
        <v>2</v>
      </c>
      <c r="K15" s="9"/>
    </row>
    <row r="16" spans="1:11" ht="12.75">
      <c r="A16" t="s">
        <v>28</v>
      </c>
      <c r="H16" s="3" t="s">
        <v>5</v>
      </c>
      <c r="I16" s="20">
        <v>45</v>
      </c>
      <c r="J16" s="9" t="s">
        <v>3</v>
      </c>
      <c r="K16" s="9"/>
    </row>
    <row r="17" spans="1:11" ht="12.75">
      <c r="A17" t="s">
        <v>29</v>
      </c>
      <c r="H17" s="3" t="s">
        <v>5</v>
      </c>
      <c r="I17" s="19">
        <v>8</v>
      </c>
      <c r="J17" s="9" t="s">
        <v>2</v>
      </c>
      <c r="K17" s="9"/>
    </row>
    <row r="18" spans="1:12" ht="12.75">
      <c r="A18" t="s">
        <v>43</v>
      </c>
      <c r="H18" s="3" t="s">
        <v>5</v>
      </c>
      <c r="I18" s="20">
        <v>4.6</v>
      </c>
      <c r="J18" s="9" t="s">
        <v>0</v>
      </c>
      <c r="K18" s="9"/>
      <c r="L18" s="17">
        <f>IF(I13&gt;I18,"**LIFTED LOAD EXCEEDS SWL**","")</f>
      </c>
    </row>
    <row r="19" spans="1:12" ht="12.75">
      <c r="A19" t="s">
        <v>44</v>
      </c>
      <c r="H19" s="3" t="s">
        <v>5</v>
      </c>
      <c r="I19" s="20">
        <v>3.7</v>
      </c>
      <c r="J19" s="9" t="s">
        <v>0</v>
      </c>
      <c r="K19" s="9"/>
      <c r="L19" s="17">
        <f>IF(I13&gt;I19,"**LIFTED LOAD EXCEEDS SWL**","")</f>
      </c>
    </row>
    <row r="20" spans="9:11" ht="12.75">
      <c r="I20" s="9"/>
      <c r="J20" s="9"/>
      <c r="K20" s="9"/>
    </row>
    <row r="22" ht="12.75">
      <c r="A22" s="2" t="s">
        <v>4</v>
      </c>
    </row>
    <row r="23" ht="12.75">
      <c r="A23" s="2" t="s">
        <v>20</v>
      </c>
    </row>
    <row r="25" spans="1:3" ht="12.75">
      <c r="A25" t="s">
        <v>12</v>
      </c>
      <c r="B25" s="3" t="s">
        <v>5</v>
      </c>
      <c r="C25" t="s">
        <v>10</v>
      </c>
    </row>
    <row r="26" spans="2:22" ht="13.5" thickBot="1">
      <c r="B26" s="4" t="s">
        <v>5</v>
      </c>
      <c r="C26" t="s">
        <v>11</v>
      </c>
      <c r="D26" s="5">
        <f>I4</f>
        <v>13.5</v>
      </c>
      <c r="E26" t="s">
        <v>6</v>
      </c>
      <c r="F26" s="6">
        <f>I8</f>
        <v>4.713918413403994</v>
      </c>
      <c r="G26" t="s">
        <v>7</v>
      </c>
      <c r="H26" s="5">
        <f>I18</f>
        <v>4.6</v>
      </c>
      <c r="I26" t="s">
        <v>6</v>
      </c>
      <c r="J26" s="5">
        <f>I17</f>
        <v>8</v>
      </c>
      <c r="K26" t="s">
        <v>37</v>
      </c>
      <c r="L26" s="6">
        <f>I8</f>
        <v>4.713918413403994</v>
      </c>
      <c r="M26" t="s">
        <v>8</v>
      </c>
      <c r="N26" s="5">
        <f>I13</f>
        <v>2.3</v>
      </c>
      <c r="O26" t="s">
        <v>6</v>
      </c>
      <c r="P26" s="5">
        <f>I17</f>
        <v>8</v>
      </c>
      <c r="Q26" t="s">
        <v>9</v>
      </c>
      <c r="R26" s="6">
        <f>I8</f>
        <v>4.713918413403994</v>
      </c>
      <c r="S26" t="s">
        <v>8</v>
      </c>
      <c r="T26" s="5">
        <f>I13</f>
        <v>2.3</v>
      </c>
      <c r="U26" t="s">
        <v>8</v>
      </c>
      <c r="V26" s="5">
        <f>I3</f>
        <v>10.5</v>
      </c>
    </row>
    <row r="27" spans="2:4" ht="13.5" thickBot="1">
      <c r="B27" s="3" t="s">
        <v>5</v>
      </c>
      <c r="C27" s="23">
        <f>(D26*F26-H26*J26*1.5)/L26+N26*P26/R26+T26+V26</f>
        <v>18.493331158350248</v>
      </c>
      <c r="D27" s="24" t="s">
        <v>0</v>
      </c>
    </row>
    <row r="28" spans="3:9" ht="12.75">
      <c r="C28" s="21"/>
      <c r="I28" s="1"/>
    </row>
    <row r="29" spans="1:11" ht="12.75">
      <c r="A29" t="s">
        <v>16</v>
      </c>
      <c r="B29" s="3" t="s">
        <v>5</v>
      </c>
      <c r="C29" s="21" t="s">
        <v>15</v>
      </c>
      <c r="K29" s="1"/>
    </row>
    <row r="30" spans="2:9" ht="13.5" thickBot="1">
      <c r="B30" s="3" t="s">
        <v>5</v>
      </c>
      <c r="C30" s="22">
        <f>I3</f>
        <v>10.5</v>
      </c>
      <c r="D30" t="s">
        <v>8</v>
      </c>
      <c r="E30" s="5">
        <f>I4</f>
        <v>13.5</v>
      </c>
      <c r="F30" t="s">
        <v>8</v>
      </c>
      <c r="G30" s="5">
        <f>I13</f>
        <v>2.3</v>
      </c>
      <c r="H30" t="s">
        <v>7</v>
      </c>
      <c r="I30" s="7">
        <f>C27</f>
        <v>18.493331158350248</v>
      </c>
    </row>
    <row r="31" spans="2:4" ht="13.5" thickBot="1">
      <c r="B31" s="3" t="s">
        <v>5</v>
      </c>
      <c r="C31" s="23">
        <f>C30+E30+G30-I30</f>
        <v>7.806668841649753</v>
      </c>
      <c r="D31" s="24" t="s">
        <v>0</v>
      </c>
    </row>
    <row r="32" ht="12.75">
      <c r="C32" s="21"/>
    </row>
    <row r="33" spans="1:3" ht="12.75">
      <c r="A33" s="2" t="s">
        <v>4</v>
      </c>
      <c r="C33" s="21"/>
    </row>
    <row r="34" spans="1:3" ht="12.75">
      <c r="A34" s="2" t="s">
        <v>21</v>
      </c>
      <c r="C34" s="21"/>
    </row>
    <row r="35" ht="12.75">
      <c r="C35" s="21"/>
    </row>
    <row r="36" spans="1:3" ht="12.75">
      <c r="A36" t="s">
        <v>17</v>
      </c>
      <c r="B36" s="3" t="s">
        <v>5</v>
      </c>
      <c r="C36" s="21" t="s">
        <v>19</v>
      </c>
    </row>
    <row r="37" spans="2:22" ht="13.5" thickBot="1">
      <c r="B37" s="4" t="s">
        <v>5</v>
      </c>
      <c r="C37" s="21" t="s">
        <v>11</v>
      </c>
      <c r="D37" s="5">
        <f>I4</f>
        <v>13.5</v>
      </c>
      <c r="E37" t="s">
        <v>6</v>
      </c>
      <c r="F37" s="6">
        <f>I11</f>
        <v>4.194355552407573</v>
      </c>
      <c r="G37" t="s">
        <v>7</v>
      </c>
      <c r="H37" s="5">
        <f>I19</f>
        <v>3.7</v>
      </c>
      <c r="I37" t="s">
        <v>6</v>
      </c>
      <c r="J37" s="5">
        <f>I17</f>
        <v>8</v>
      </c>
      <c r="K37" t="s">
        <v>37</v>
      </c>
      <c r="L37" s="6">
        <f>I11</f>
        <v>4.194355552407573</v>
      </c>
      <c r="M37" t="s">
        <v>8</v>
      </c>
      <c r="N37" s="5">
        <f>I13</f>
        <v>2.3</v>
      </c>
      <c r="O37" t="s">
        <v>6</v>
      </c>
      <c r="P37" s="5">
        <f>I17</f>
        <v>8</v>
      </c>
      <c r="Q37" t="s">
        <v>9</v>
      </c>
      <c r="R37" s="6">
        <f>I11</f>
        <v>4.194355552407573</v>
      </c>
      <c r="S37" t="s">
        <v>8</v>
      </c>
      <c r="T37" s="5">
        <f>I13</f>
        <v>2.3</v>
      </c>
      <c r="U37" t="s">
        <v>8</v>
      </c>
      <c r="V37" s="5">
        <f>I3</f>
        <v>10.5</v>
      </c>
    </row>
    <row r="38" spans="2:4" ht="13.5" thickBot="1">
      <c r="B38" s="3" t="s">
        <v>5</v>
      </c>
      <c r="C38" s="23">
        <f>(D37*F37-H37*J37*1.5)/L37+N37*P37/R37+T37+V37</f>
        <v>20.10119313321544</v>
      </c>
      <c r="D38" s="24" t="s">
        <v>0</v>
      </c>
    </row>
    <row r="39" spans="3:9" ht="12.75">
      <c r="C39" s="21"/>
      <c r="I39" s="1"/>
    </row>
    <row r="40" spans="1:11" ht="12.75">
      <c r="A40" t="s">
        <v>18</v>
      </c>
      <c r="B40" s="3" t="s">
        <v>5</v>
      </c>
      <c r="C40" s="21" t="s">
        <v>15</v>
      </c>
      <c r="K40" s="1"/>
    </row>
    <row r="41" spans="2:9" ht="13.5" thickBot="1">
      <c r="B41" s="3" t="s">
        <v>5</v>
      </c>
      <c r="C41" s="22">
        <f>I3</f>
        <v>10.5</v>
      </c>
      <c r="D41" t="s">
        <v>8</v>
      </c>
      <c r="E41" s="5">
        <f>I4</f>
        <v>13.5</v>
      </c>
      <c r="F41" t="s">
        <v>8</v>
      </c>
      <c r="G41" s="5">
        <f>I13</f>
        <v>2.3</v>
      </c>
      <c r="H41" t="s">
        <v>7</v>
      </c>
      <c r="I41" s="7">
        <f>C38</f>
        <v>20.10119313321544</v>
      </c>
    </row>
    <row r="42" spans="2:4" ht="13.5" thickBot="1">
      <c r="B42" s="3" t="s">
        <v>5</v>
      </c>
      <c r="C42" s="23">
        <f>C41+E41+G41-I41</f>
        <v>6.198806866784562</v>
      </c>
      <c r="D42" s="24" t="s">
        <v>0</v>
      </c>
    </row>
    <row r="44" spans="1:2" ht="12.75">
      <c r="A44" s="8" t="s">
        <v>22</v>
      </c>
      <c r="B44" t="s">
        <v>23</v>
      </c>
    </row>
    <row r="45" ht="12.75">
      <c r="B45" t="s">
        <v>24</v>
      </c>
    </row>
    <row r="46" ht="12.75">
      <c r="B46" t="s">
        <v>25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0" zoomScaleNormal="70" zoomScalePageLayoutView="0" workbookViewId="0" topLeftCell="A1">
      <selection activeCell="I3" sqref="I3"/>
    </sheetView>
  </sheetViews>
  <sheetFormatPr defaultColWidth="9.140625" defaultRowHeight="12.75"/>
  <cols>
    <col min="1" max="1" width="20.7109375" style="0" customWidth="1"/>
    <col min="2" max="2" width="4.00390625" style="0" customWidth="1"/>
    <col min="3" max="3" width="6.28125" style="0" customWidth="1"/>
    <col min="4" max="4" width="5.57421875" style="0" customWidth="1"/>
    <col min="5" max="5" width="4.7109375" style="0" customWidth="1"/>
    <col min="6" max="6" width="5.8515625" style="0" customWidth="1"/>
    <col min="7" max="7" width="3.57421875" style="0" customWidth="1"/>
    <col min="8" max="8" width="3.7109375" style="0" customWidth="1"/>
    <col min="9" max="9" width="5.8515625" style="0" customWidth="1"/>
    <col min="10" max="10" width="5.57421875" style="0" customWidth="1"/>
    <col min="11" max="11" width="5.7109375" style="0" customWidth="1"/>
    <col min="12" max="12" width="6.00390625" style="0" customWidth="1"/>
    <col min="13" max="13" width="2.140625" style="0" customWidth="1"/>
    <col min="14" max="14" width="4.140625" style="0" customWidth="1"/>
    <col min="15" max="15" width="2.00390625" style="0" customWidth="1"/>
    <col min="16" max="16" width="4.7109375" style="0" customWidth="1"/>
    <col min="17" max="17" width="2.00390625" style="0" customWidth="1"/>
    <col min="18" max="18" width="6.421875" style="0" customWidth="1"/>
    <col min="19" max="19" width="2.00390625" style="0" customWidth="1"/>
    <col min="20" max="20" width="4.28125" style="0" customWidth="1"/>
    <col min="21" max="21" width="2.28125" style="0" customWidth="1"/>
    <col min="22" max="22" width="3.8515625" style="0" customWidth="1"/>
  </cols>
  <sheetData>
    <row r="1" ht="12.75">
      <c r="E1" s="2" t="s">
        <v>41</v>
      </c>
    </row>
    <row r="3" spans="1:11" ht="12.75">
      <c r="A3" t="s">
        <v>32</v>
      </c>
      <c r="H3" s="3" t="s">
        <v>5</v>
      </c>
      <c r="I3" s="11"/>
      <c r="J3" s="9" t="s">
        <v>0</v>
      </c>
      <c r="K3" s="9"/>
    </row>
    <row r="4" spans="1:11" ht="12.75">
      <c r="A4" t="s">
        <v>33</v>
      </c>
      <c r="H4" s="3" t="s">
        <v>5</v>
      </c>
      <c r="I4" s="18"/>
      <c r="J4" s="9" t="s">
        <v>0</v>
      </c>
      <c r="K4" s="9"/>
    </row>
    <row r="5" spans="1:11" ht="12.75">
      <c r="A5" t="s">
        <v>34</v>
      </c>
      <c r="H5" s="3" t="s">
        <v>5</v>
      </c>
      <c r="I5" s="10">
        <v>4.75</v>
      </c>
      <c r="J5" s="9" t="s">
        <v>1</v>
      </c>
      <c r="K5" s="9"/>
    </row>
    <row r="6" spans="1:11" ht="12.75">
      <c r="A6" t="s">
        <v>13</v>
      </c>
      <c r="H6" s="3" t="s">
        <v>5</v>
      </c>
      <c r="I6" s="9" t="s">
        <v>36</v>
      </c>
      <c r="J6" s="9"/>
      <c r="K6" s="9"/>
    </row>
    <row r="7" spans="8:12" ht="12.75">
      <c r="H7" s="3" t="s">
        <v>5</v>
      </c>
      <c r="I7" s="10">
        <f>I5</f>
        <v>4.75</v>
      </c>
      <c r="J7" s="9" t="s">
        <v>38</v>
      </c>
      <c r="K7" s="10">
        <f>I5</f>
        <v>4.75</v>
      </c>
      <c r="L7" t="s">
        <v>39</v>
      </c>
    </row>
    <row r="8" spans="8:11" ht="12.75">
      <c r="H8" s="3" t="s">
        <v>5</v>
      </c>
      <c r="I8" s="10">
        <f>(I5/2+I5/2*COS(10*PI()/180))</f>
        <v>4.713918413403994</v>
      </c>
      <c r="J8" s="9" t="s">
        <v>1</v>
      </c>
      <c r="K8" s="9"/>
    </row>
    <row r="9" spans="1:11" ht="12.75">
      <c r="A9" t="s">
        <v>14</v>
      </c>
      <c r="H9" s="3" t="s">
        <v>5</v>
      </c>
      <c r="I9" s="9" t="s">
        <v>35</v>
      </c>
      <c r="J9" s="9"/>
      <c r="K9" s="9"/>
    </row>
    <row r="10" spans="8:12" ht="12.75">
      <c r="H10" s="3" t="s">
        <v>5</v>
      </c>
      <c r="I10" s="10">
        <f>I5</f>
        <v>4.75</v>
      </c>
      <c r="J10" s="9" t="s">
        <v>38</v>
      </c>
      <c r="K10" s="10">
        <f>I5</f>
        <v>4.75</v>
      </c>
      <c r="L10" t="s">
        <v>40</v>
      </c>
    </row>
    <row r="11" spans="8:11" ht="12.75">
      <c r="H11" s="3" t="s">
        <v>5</v>
      </c>
      <c r="I11" s="10">
        <f>(I5/2+I5/2*COS(40*PI()/180))</f>
        <v>4.194355552407573</v>
      </c>
      <c r="J11" s="9" t="s">
        <v>1</v>
      </c>
      <c r="K11" s="9"/>
    </row>
    <row r="12" spans="3:11" ht="12.75">
      <c r="C12" s="3"/>
      <c r="E12" s="6"/>
      <c r="I12" s="9"/>
      <c r="J12" s="9"/>
      <c r="K12" s="9"/>
    </row>
    <row r="13" spans="1:11" ht="12.75">
      <c r="A13" s="2" t="s">
        <v>26</v>
      </c>
      <c r="H13" s="3" t="s">
        <v>5</v>
      </c>
      <c r="I13" s="13"/>
      <c r="J13" s="9" t="s">
        <v>0</v>
      </c>
      <c r="K13" s="9"/>
    </row>
    <row r="14" spans="8:11" ht="12.75">
      <c r="H14" s="3"/>
      <c r="I14" s="9"/>
      <c r="J14" s="9"/>
      <c r="K14" s="9"/>
    </row>
    <row r="15" spans="1:11" ht="12.75">
      <c r="A15" t="s">
        <v>27</v>
      </c>
      <c r="H15" s="3" t="s">
        <v>5</v>
      </c>
      <c r="I15" s="11"/>
      <c r="J15" s="9" t="s">
        <v>2</v>
      </c>
      <c r="K15" s="9"/>
    </row>
    <row r="16" spans="1:11" ht="12.75">
      <c r="A16" t="s">
        <v>28</v>
      </c>
      <c r="H16" s="3" t="s">
        <v>5</v>
      </c>
      <c r="I16" s="14"/>
      <c r="J16" s="9" t="s">
        <v>3</v>
      </c>
      <c r="K16" s="9"/>
    </row>
    <row r="17" spans="1:11" ht="12.75">
      <c r="A17" t="s">
        <v>29</v>
      </c>
      <c r="H17" s="3" t="s">
        <v>5</v>
      </c>
      <c r="I17" s="14"/>
      <c r="J17" s="9" t="s">
        <v>2</v>
      </c>
      <c r="K17" s="9"/>
    </row>
    <row r="18" spans="1:11" ht="12.75">
      <c r="A18" t="s">
        <v>30</v>
      </c>
      <c r="H18" s="3" t="s">
        <v>5</v>
      </c>
      <c r="I18" s="14"/>
      <c r="J18" s="9" t="s">
        <v>0</v>
      </c>
      <c r="K18" s="9"/>
    </row>
    <row r="19" spans="1:11" ht="12.75">
      <c r="A19" t="s">
        <v>31</v>
      </c>
      <c r="H19" s="3" t="s">
        <v>5</v>
      </c>
      <c r="I19" s="14"/>
      <c r="J19" s="9" t="s">
        <v>0</v>
      </c>
      <c r="K19" s="9"/>
    </row>
    <row r="20" spans="9:11" ht="12.75">
      <c r="I20" s="9"/>
      <c r="J20" s="9"/>
      <c r="K20" s="9"/>
    </row>
    <row r="22" ht="12.75">
      <c r="A22" s="2" t="s">
        <v>4</v>
      </c>
    </row>
    <row r="23" ht="12.75">
      <c r="A23" s="2" t="s">
        <v>20</v>
      </c>
    </row>
    <row r="25" spans="1:3" ht="12.75">
      <c r="A25" t="s">
        <v>12</v>
      </c>
      <c r="B25" s="3" t="s">
        <v>5</v>
      </c>
      <c r="C25" t="s">
        <v>10</v>
      </c>
    </row>
    <row r="26" spans="2:22" ht="12.75">
      <c r="B26" s="4" t="s">
        <v>5</v>
      </c>
      <c r="C26" s="13" t="s">
        <v>11</v>
      </c>
      <c r="D26" s="11"/>
      <c r="E26" t="s">
        <v>6</v>
      </c>
      <c r="F26" s="12"/>
      <c r="G26" t="s">
        <v>7</v>
      </c>
      <c r="H26" s="11"/>
      <c r="I26" t="s">
        <v>6</v>
      </c>
      <c r="J26" s="13"/>
      <c r="K26" t="s">
        <v>37</v>
      </c>
      <c r="L26" s="12"/>
      <c r="M26" t="s">
        <v>8</v>
      </c>
      <c r="N26" s="11"/>
      <c r="O26" t="s">
        <v>6</v>
      </c>
      <c r="P26" s="13"/>
      <c r="Q26" t="s">
        <v>9</v>
      </c>
      <c r="R26" s="12"/>
      <c r="S26" t="s">
        <v>8</v>
      </c>
      <c r="T26" s="11"/>
      <c r="U26" t="s">
        <v>8</v>
      </c>
      <c r="V26" s="11"/>
    </row>
    <row r="27" spans="2:4" ht="13.5" thickBot="1">
      <c r="B27" s="3" t="s">
        <v>5</v>
      </c>
      <c r="C27" s="15"/>
      <c r="D27" t="s">
        <v>0</v>
      </c>
    </row>
    <row r="28" ht="12.75">
      <c r="I28" s="1"/>
    </row>
    <row r="29" spans="1:11" ht="12.75">
      <c r="A29" t="s">
        <v>16</v>
      </c>
      <c r="B29" s="3" t="s">
        <v>5</v>
      </c>
      <c r="C29" t="s">
        <v>15</v>
      </c>
      <c r="K29" s="1"/>
    </row>
    <row r="30" spans="2:9" ht="12.75">
      <c r="B30" s="3" t="s">
        <v>5</v>
      </c>
      <c r="C30" s="11"/>
      <c r="D30" t="s">
        <v>8</v>
      </c>
      <c r="E30" s="11"/>
      <c r="F30" t="s">
        <v>8</v>
      </c>
      <c r="G30" s="11"/>
      <c r="H30" t="s">
        <v>7</v>
      </c>
      <c r="I30" s="16"/>
    </row>
    <row r="31" spans="2:4" ht="13.5" thickBot="1">
      <c r="B31" s="3" t="s">
        <v>5</v>
      </c>
      <c r="C31" s="15"/>
      <c r="D31" t="s">
        <v>0</v>
      </c>
    </row>
    <row r="33" ht="12.75">
      <c r="A33" s="2" t="s">
        <v>4</v>
      </c>
    </row>
    <row r="34" ht="12.75">
      <c r="A34" s="2" t="s">
        <v>21</v>
      </c>
    </row>
    <row r="36" spans="1:3" ht="12.75">
      <c r="A36" t="s">
        <v>17</v>
      </c>
      <c r="B36" s="3" t="s">
        <v>5</v>
      </c>
      <c r="C36" t="s">
        <v>19</v>
      </c>
    </row>
    <row r="37" spans="2:22" ht="12.75">
      <c r="B37" s="4" t="s">
        <v>5</v>
      </c>
      <c r="C37" s="13" t="s">
        <v>11</v>
      </c>
      <c r="D37" s="11"/>
      <c r="E37" t="s">
        <v>6</v>
      </c>
      <c r="F37" s="12"/>
      <c r="G37" t="s">
        <v>7</v>
      </c>
      <c r="H37" s="11"/>
      <c r="I37" t="s">
        <v>6</v>
      </c>
      <c r="J37" s="13"/>
      <c r="K37" t="s">
        <v>37</v>
      </c>
      <c r="L37" s="12"/>
      <c r="M37" t="s">
        <v>8</v>
      </c>
      <c r="N37" s="11"/>
      <c r="O37" t="s">
        <v>6</v>
      </c>
      <c r="P37" s="13"/>
      <c r="Q37" t="s">
        <v>9</v>
      </c>
      <c r="R37" s="12"/>
      <c r="S37" t="s">
        <v>8</v>
      </c>
      <c r="T37" s="11"/>
      <c r="U37" t="s">
        <v>8</v>
      </c>
      <c r="V37" s="11"/>
    </row>
    <row r="38" spans="2:4" ht="13.5" thickBot="1">
      <c r="B38" s="3" t="s">
        <v>5</v>
      </c>
      <c r="C38" s="15"/>
      <c r="D38" t="s">
        <v>0</v>
      </c>
    </row>
    <row r="39" ht="12.75">
      <c r="I39" s="1"/>
    </row>
    <row r="40" spans="1:11" ht="12.75">
      <c r="A40" t="s">
        <v>18</v>
      </c>
      <c r="B40" s="3" t="s">
        <v>5</v>
      </c>
      <c r="C40" t="s">
        <v>15</v>
      </c>
      <c r="K40" s="1"/>
    </row>
    <row r="41" spans="2:9" ht="12.75">
      <c r="B41" s="3" t="s">
        <v>5</v>
      </c>
      <c r="C41" s="11"/>
      <c r="D41" t="s">
        <v>8</v>
      </c>
      <c r="E41" s="11"/>
      <c r="F41" t="s">
        <v>8</v>
      </c>
      <c r="G41" s="11"/>
      <c r="H41" t="s">
        <v>7</v>
      </c>
      <c r="I41" s="16"/>
    </row>
    <row r="42" spans="2:4" ht="13.5" thickBot="1">
      <c r="B42" s="3" t="s">
        <v>5</v>
      </c>
      <c r="C42" s="15"/>
      <c r="D42" t="s">
        <v>0</v>
      </c>
    </row>
    <row r="44" spans="1:2" ht="12.75">
      <c r="A44" s="8" t="s">
        <v>22</v>
      </c>
      <c r="B44" t="s">
        <v>23</v>
      </c>
    </row>
    <row r="45" ht="12.75">
      <c r="B45" t="s">
        <v>24</v>
      </c>
    </row>
    <row r="46" ht="12.75">
      <c r="B46" t="s">
        <v>25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FRANNA CRANES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Server</dc:creator>
  <cp:keywords/>
  <dc:description/>
  <cp:lastModifiedBy>Nick Morris</cp:lastModifiedBy>
  <cp:lastPrinted>1998-11-29T23:37:31Z</cp:lastPrinted>
  <dcterms:created xsi:type="dcterms:W3CDTF">1998-04-22T04:05:11Z</dcterms:created>
  <dcterms:modified xsi:type="dcterms:W3CDTF">2017-09-19T22:06:55Z</dcterms:modified>
  <cp:category/>
  <cp:version/>
  <cp:contentType/>
  <cp:contentStatus/>
</cp:coreProperties>
</file>